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ljka\Desktop\FINANSIJSKI IZVEŠTAJI\"/>
    </mc:Choice>
  </mc:AlternateContent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1" i="1" l="1"/>
  <c r="C66" i="1"/>
  <c r="C91" i="1"/>
  <c r="C86" i="1"/>
  <c r="C75" i="1"/>
  <c r="C64" i="1"/>
  <c r="H47" i="1"/>
  <c r="H45" i="1"/>
  <c r="H36" i="1"/>
  <c r="H28" i="1"/>
  <c r="H57" i="1" l="1"/>
  <c r="H22" i="1" l="1"/>
  <c r="H29" i="1" l="1"/>
  <c r="H37" i="1" l="1"/>
  <c r="H50" i="1" l="1"/>
  <c r="H14" i="1" l="1"/>
  <c r="H13" i="1" s="1"/>
  <c r="H59" i="1" l="1"/>
</calcChain>
</file>

<file path=xl/sharedStrings.xml><?xml version="1.0" encoding="utf-8"?>
<sst xmlns="http://schemas.openxmlformats.org/spreadsheetml/2006/main" count="189" uniqueCount="119">
  <si>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</si>
  <si>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</si>
  <si>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</si>
  <si>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</si>
  <si>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</si>
  <si>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</si>
  <si>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</si>
  <si>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</si>
  <si>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</si>
  <si>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</si>
  <si>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</si>
  <si>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</si>
  <si>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</si>
  <si>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</si>
  <si>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</si>
  <si>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</si>
  <si>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</si>
  <si>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</si>
  <si>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</si>
  <si>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</si>
  <si>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</si>
  <si>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</si>
  <si>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</si>
  <si>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</si>
  <si>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</si>
  <si>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</si>
  <si>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</si>
  <si>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</si>
  <si>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</si>
  <si>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Auto servis Dule</t>
  </si>
  <si>
    <t>Infolab</t>
  </si>
  <si>
    <t>JKP VIK</t>
  </si>
  <si>
    <t>Tehnomarket</t>
  </si>
  <si>
    <t>Dana: 30.12.2022</t>
  </si>
  <si>
    <t>Primljena i neutrošena participacija od 30.12.2022</t>
  </si>
  <si>
    <t xml:space="preserve">Dana 30.12.2022.godine Dom zdravlja Požarevac je izvršio plaćanje prema dobavljačima:  </t>
  </si>
  <si>
    <t>Neo yu-dent</t>
  </si>
  <si>
    <t>ZU Apoteka</t>
  </si>
  <si>
    <t>Lavija</t>
  </si>
  <si>
    <t>Vicor</t>
  </si>
  <si>
    <t>Euromedicina</t>
  </si>
  <si>
    <t>Promedia</t>
  </si>
  <si>
    <t>EPS ogranak TE-KO Kostolav</t>
  </si>
  <si>
    <t>NIS a.d.</t>
  </si>
  <si>
    <t xml:space="preserve">Toplifikacija </t>
  </si>
  <si>
    <t>MPS-SISTEM</t>
  </si>
  <si>
    <t>Mercator-S</t>
  </si>
  <si>
    <t>Elektroluks</t>
  </si>
  <si>
    <t>PRINT</t>
  </si>
  <si>
    <t>Vin-auto</t>
  </si>
  <si>
    <t>MIM GLOBAL</t>
  </si>
  <si>
    <t>Univerzitet u Kragujevcu-fak.med.nauka</t>
  </si>
  <si>
    <t>Globos osiguranje</t>
  </si>
  <si>
    <t>Dunav osiguranje</t>
  </si>
  <si>
    <t>411_2153_22</t>
  </si>
  <si>
    <t>13044/22</t>
  </si>
  <si>
    <t>1696/2022</t>
  </si>
  <si>
    <t>1723/2022</t>
  </si>
  <si>
    <t>1731/2022</t>
  </si>
  <si>
    <t>1724/2022</t>
  </si>
  <si>
    <t>1733/2022</t>
  </si>
  <si>
    <t>1732/2022</t>
  </si>
  <si>
    <t>R22-13902</t>
  </si>
  <si>
    <t>22003028-002257</t>
  </si>
  <si>
    <t>22003053-002257</t>
  </si>
  <si>
    <t>1510/2022</t>
  </si>
  <si>
    <t>1568/2022</t>
  </si>
  <si>
    <t>1667/2022</t>
  </si>
  <si>
    <t>1666/2022</t>
  </si>
  <si>
    <t>1665/2022</t>
  </si>
  <si>
    <t>1695/2022</t>
  </si>
  <si>
    <t>RO-21534/22</t>
  </si>
  <si>
    <t>RO-21533/22</t>
  </si>
  <si>
    <t>TEKO43410/1/2022/501</t>
  </si>
  <si>
    <t>9004817107</t>
  </si>
  <si>
    <t>OG2/2022-5018</t>
  </si>
  <si>
    <t>OG2/2022-5019</t>
  </si>
  <si>
    <t>003-00471/2022</t>
  </si>
  <si>
    <t>2022-17620-24FAK-46</t>
  </si>
  <si>
    <t>2022-17620-24FAK-45</t>
  </si>
  <si>
    <t>2022-17620-24FAK-48</t>
  </si>
  <si>
    <t>2022-17620-24FAK-47</t>
  </si>
  <si>
    <t>2022-17620-24FAK-51</t>
  </si>
  <si>
    <t>129</t>
  </si>
  <si>
    <t>128</t>
  </si>
  <si>
    <t>131</t>
  </si>
  <si>
    <t>132</t>
  </si>
  <si>
    <t>133</t>
  </si>
  <si>
    <t>1803/2022</t>
  </si>
  <si>
    <t>1827/2022</t>
  </si>
  <si>
    <t>FAMP-2855-MPM/22</t>
  </si>
  <si>
    <t>4192/5503</t>
  </si>
  <si>
    <t>4191/5501</t>
  </si>
  <si>
    <t>202200002400283</t>
  </si>
  <si>
    <t>22-POS-00610</t>
  </si>
  <si>
    <t>22-POS-00605</t>
  </si>
  <si>
    <t>22-POS-00604</t>
  </si>
  <si>
    <t>22-POS-00601</t>
  </si>
  <si>
    <t>22-POS-00598</t>
  </si>
  <si>
    <t>22-POS-00412</t>
  </si>
  <si>
    <t>22-POS-00396</t>
  </si>
  <si>
    <t>22-POS-00377</t>
  </si>
  <si>
    <t>22-F03-00061</t>
  </si>
  <si>
    <t>003-00469/2022</t>
  </si>
  <si>
    <t>671/2022</t>
  </si>
  <si>
    <t>5213-2022-TU-2059</t>
  </si>
  <si>
    <t>86-1-128872-08202100</t>
  </si>
  <si>
    <t>IF243962/22_4</t>
  </si>
  <si>
    <t>IF243983/22_4</t>
  </si>
  <si>
    <t>51-1147-2059822</t>
  </si>
  <si>
    <t>51-1147-2059522</t>
  </si>
  <si>
    <t>51-1147-2059422</t>
  </si>
  <si>
    <t>51-1147-2059622</t>
  </si>
  <si>
    <t>51-1147-2059722</t>
  </si>
  <si>
    <t>UKUPNO MATERIJALNI TROŠKOVI-zubno</t>
  </si>
  <si>
    <t>UKUPNO MATERIJALNI TROŠKOVI-zubno-participacija</t>
  </si>
  <si>
    <t>UKUPNO SANITETSKI MATERIJAL</t>
  </si>
  <si>
    <t>UKUPNO ENERGENTI</t>
  </si>
  <si>
    <t>UKUPNO MATERIJALNI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</si>
</sst>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7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6" fillId="0" borderId="1" xfId="1" applyBorder="1"/>
    <xf numFmtId="4" fontId="9" fillId="0" borderId="1" xfId="1" applyNumberFormat="1" applyFont="1" applyBorder="1"/>
    <xf numFmtId="49" fontId="6" fillId="0" borderId="1" xfId="1" applyNumberFormat="1" applyBorder="1"/>
    <xf numFmtId="4" fontId="10" fillId="0" borderId="1" xfId="1" applyNumberFormat="1" applyFont="1" applyBorder="1"/>
    <xf numFmtId="4" fontId="10" fillId="0" borderId="5" xfId="1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34"/>
  <sheetViews>
    <sheetView tabSelected="1" topLeftCell="B53" zoomScaleNormal="100" workbookViewId="0">
      <selection activeCell="H47" sqref="H47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51" t="s">
        <v>0</v>
      </c>
      <c r="D2" s="51"/>
      <c r="E2" s="51"/>
      <c r="F2" s="51"/>
      <c r="G2" s="51"/>
    </row>
    <row r="4" spans="2:15" x14ac:dyDescent="0.25">
      <c r="B4" s="52" t="s">
        <v>1</v>
      </c>
      <c r="C4" s="52"/>
      <c r="D4" s="52"/>
    </row>
    <row r="5" spans="2:15" x14ac:dyDescent="0.25">
      <c r="B5" s="52" t="s">
        <v>2</v>
      </c>
      <c r="C5" s="52"/>
      <c r="D5" s="52"/>
    </row>
    <row r="6" spans="2:15" x14ac:dyDescent="0.25">
      <c r="B6" s="52" t="s">
        <v>3</v>
      </c>
      <c r="C6" s="52"/>
      <c r="D6" s="52"/>
    </row>
    <row r="7" spans="2:15" x14ac:dyDescent="0.25">
      <c r="I7" s="10"/>
      <c r="J7" s="10"/>
    </row>
    <row r="8" spans="2:15" x14ac:dyDescent="0.25">
      <c r="B8" s="53" t="s">
        <v>33</v>
      </c>
      <c r="C8" s="53"/>
      <c r="D8" s="53"/>
      <c r="E8" s="53"/>
      <c r="F8" s="53"/>
      <c r="G8" s="53"/>
      <c r="H8" s="53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8" t="s">
        <v>4</v>
      </c>
      <c r="C11" s="49"/>
      <c r="D11" s="49"/>
      <c r="E11" s="49"/>
      <c r="F11" s="50"/>
      <c r="G11" s="1" t="s">
        <v>5</v>
      </c>
      <c r="H11" s="1" t="s">
        <v>6</v>
      </c>
      <c r="I11" s="10"/>
      <c r="J11" s="10"/>
      <c r="K11" s="44"/>
      <c r="L11" s="44"/>
      <c r="M11" s="44"/>
      <c r="N11" s="44"/>
      <c r="O11" s="44"/>
    </row>
    <row r="12" spans="2:15" x14ac:dyDescent="0.25">
      <c r="B12" s="46" t="s">
        <v>7</v>
      </c>
      <c r="C12" s="46"/>
      <c r="D12" s="46"/>
      <c r="E12" s="46"/>
      <c r="F12" s="46"/>
      <c r="G12" s="18">
        <v>45290</v>
      </c>
      <c r="H12" s="14">
        <v>894066.35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45" t="s">
        <v>8</v>
      </c>
      <c r="C13" s="45"/>
      <c r="D13" s="45"/>
      <c r="E13" s="45"/>
      <c r="F13" s="45"/>
      <c r="G13" s="19">
        <v>45290</v>
      </c>
      <c r="H13" s="2">
        <f>H14+H29-H37-H50</f>
        <v>69531.300000000367</v>
      </c>
      <c r="I13" s="10"/>
      <c r="J13" s="10"/>
      <c r="K13" s="8"/>
      <c r="L13" s="8"/>
      <c r="M13" s="8"/>
      <c r="N13" s="8"/>
      <c r="O13" s="8"/>
    </row>
    <row r="14" spans="2:15" x14ac:dyDescent="0.25">
      <c r="B14" s="47" t="s">
        <v>9</v>
      </c>
      <c r="C14" s="47"/>
      <c r="D14" s="47"/>
      <c r="E14" s="47"/>
      <c r="F14" s="47"/>
      <c r="G14" s="20">
        <v>45290</v>
      </c>
      <c r="H14" s="3">
        <f>SUM(H15:H28)</f>
        <v>2779147.1700000004</v>
      </c>
      <c r="I14" s="12"/>
      <c r="J14" s="10"/>
      <c r="K14" s="26"/>
      <c r="L14" s="8"/>
      <c r="M14" s="8"/>
      <c r="N14" s="8"/>
      <c r="O14" s="8"/>
    </row>
    <row r="15" spans="2:15" x14ac:dyDescent="0.25">
      <c r="B15" s="32" t="s">
        <v>10</v>
      </c>
      <c r="C15" s="33"/>
      <c r="D15" s="33"/>
      <c r="E15" s="33"/>
      <c r="F15" s="34"/>
      <c r="G15" s="21"/>
      <c r="H15" s="11">
        <v>0</v>
      </c>
      <c r="I15" s="10"/>
      <c r="J15" s="10"/>
      <c r="K15" s="7"/>
    </row>
    <row r="16" spans="2:15" x14ac:dyDescent="0.25">
      <c r="B16" s="32" t="s">
        <v>11</v>
      </c>
      <c r="C16" s="33"/>
      <c r="D16" s="33"/>
      <c r="E16" s="33"/>
      <c r="F16" s="34"/>
      <c r="G16" s="21"/>
      <c r="H16" s="11">
        <v>0</v>
      </c>
      <c r="I16" s="10"/>
      <c r="J16" s="10"/>
      <c r="K16" s="7"/>
    </row>
    <row r="17" spans="2:13" x14ac:dyDescent="0.25">
      <c r="B17" s="32" t="s">
        <v>12</v>
      </c>
      <c r="C17" s="33"/>
      <c r="D17" s="33"/>
      <c r="E17" s="33"/>
      <c r="F17" s="34"/>
      <c r="G17" s="21"/>
      <c r="H17" s="11">
        <v>0</v>
      </c>
      <c r="I17" s="10"/>
      <c r="J17" s="10"/>
      <c r="K17" s="7"/>
    </row>
    <row r="18" spans="2:13" x14ac:dyDescent="0.25">
      <c r="B18" s="32" t="s">
        <v>13</v>
      </c>
      <c r="C18" s="33"/>
      <c r="D18" s="33"/>
      <c r="E18" s="33"/>
      <c r="F18" s="34"/>
      <c r="G18" s="21"/>
      <c r="H18" s="9">
        <v>0</v>
      </c>
      <c r="I18" s="10"/>
      <c r="J18" s="10"/>
      <c r="K18" s="7"/>
      <c r="L18" s="7"/>
    </row>
    <row r="19" spans="2:13" x14ac:dyDescent="0.25">
      <c r="B19" s="32" t="s">
        <v>14</v>
      </c>
      <c r="C19" s="33"/>
      <c r="D19" s="33"/>
      <c r="E19" s="33"/>
      <c r="F19" s="34"/>
      <c r="G19" s="21"/>
      <c r="H19" s="9">
        <v>0</v>
      </c>
      <c r="I19" s="10"/>
      <c r="J19" s="10"/>
      <c r="K19" s="7"/>
      <c r="L19" s="7"/>
    </row>
    <row r="20" spans="2:13" x14ac:dyDescent="0.25">
      <c r="B20" s="32" t="s">
        <v>15</v>
      </c>
      <c r="C20" s="33"/>
      <c r="D20" s="33"/>
      <c r="E20" s="33"/>
      <c r="F20" s="34"/>
      <c r="G20" s="21"/>
      <c r="H20" s="9">
        <v>0</v>
      </c>
      <c r="I20" s="10"/>
      <c r="J20" s="10"/>
    </row>
    <row r="21" spans="2:13" x14ac:dyDescent="0.25">
      <c r="B21" s="32" t="s">
        <v>16</v>
      </c>
      <c r="C21" s="33"/>
      <c r="D21" s="33"/>
      <c r="E21" s="33"/>
      <c r="F21" s="34"/>
      <c r="G21" s="21"/>
      <c r="H21" s="25">
        <v>0</v>
      </c>
      <c r="I21" s="10"/>
      <c r="J21" s="10"/>
    </row>
    <row r="22" spans="2:13" x14ac:dyDescent="0.25">
      <c r="B22" s="32" t="s">
        <v>17</v>
      </c>
      <c r="C22" s="33"/>
      <c r="D22" s="33"/>
      <c r="E22" s="33"/>
      <c r="F22" s="34"/>
      <c r="G22" s="21"/>
      <c r="H22" s="25">
        <f>837750.3-644891.1+261901.6</f>
        <v>454760.80000000005</v>
      </c>
      <c r="I22" s="10"/>
      <c r="J22" s="10"/>
    </row>
    <row r="23" spans="2:13" x14ac:dyDescent="0.25">
      <c r="B23" s="32" t="s">
        <v>18</v>
      </c>
      <c r="C23" s="33"/>
      <c r="D23" s="33"/>
      <c r="E23" s="33"/>
      <c r="F23" s="34"/>
      <c r="G23" s="21"/>
      <c r="H23" s="9">
        <v>1080570.3600000001</v>
      </c>
      <c r="I23" s="10"/>
      <c r="J23" s="10"/>
    </row>
    <row r="24" spans="2:13" x14ac:dyDescent="0.25">
      <c r="B24" s="32" t="s">
        <v>19</v>
      </c>
      <c r="C24" s="33"/>
      <c r="D24" s="33"/>
      <c r="E24" s="33"/>
      <c r="F24" s="34"/>
      <c r="G24" s="21"/>
      <c r="H24" s="9">
        <v>1184208.33</v>
      </c>
      <c r="I24" s="10"/>
      <c r="J24" s="10"/>
      <c r="K24" s="10"/>
      <c r="L24" s="7"/>
    </row>
    <row r="25" spans="2:13" x14ac:dyDescent="0.25">
      <c r="B25" s="32" t="s">
        <v>20</v>
      </c>
      <c r="C25" s="33"/>
      <c r="D25" s="33"/>
      <c r="E25" s="33"/>
      <c r="F25" s="34"/>
      <c r="G25" s="21"/>
      <c r="H25" s="9">
        <v>0</v>
      </c>
      <c r="I25" s="10"/>
      <c r="J25" s="10"/>
      <c r="K25" s="10"/>
      <c r="L25" s="7"/>
    </row>
    <row r="26" spans="2:13" x14ac:dyDescent="0.25">
      <c r="B26" s="32" t="s">
        <v>21</v>
      </c>
      <c r="C26" s="33"/>
      <c r="D26" s="33"/>
      <c r="E26" s="33"/>
      <c r="F26" s="34"/>
      <c r="G26" s="21"/>
      <c r="H26" s="9">
        <v>0</v>
      </c>
      <c r="I26" s="10"/>
      <c r="J26" s="10"/>
      <c r="K26" s="7"/>
    </row>
    <row r="27" spans="2:13" x14ac:dyDescent="0.25">
      <c r="B27" s="32" t="s">
        <v>22</v>
      </c>
      <c r="C27" s="33"/>
      <c r="D27" s="33"/>
      <c r="E27" s="33"/>
      <c r="F27" s="34"/>
      <c r="G27" s="21"/>
      <c r="H27" s="9">
        <v>0</v>
      </c>
      <c r="I27" s="10"/>
      <c r="J27" s="10"/>
      <c r="K27" s="7"/>
      <c r="L27" s="7"/>
    </row>
    <row r="28" spans="2:13" x14ac:dyDescent="0.25">
      <c r="B28" s="32" t="s">
        <v>34</v>
      </c>
      <c r="C28" s="33"/>
      <c r="D28" s="33"/>
      <c r="E28" s="33"/>
      <c r="F28" s="34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+1850-23628.61+4400+1850-10646+5600+2200+10800+1800+2500+2250-10708+2700+1900+3000+1850-253498.39+5300+2350-25336.12+2950+1300+3700+1600+7000+1550-76152.48+7300+2250+4600+1900-6566+2950+1500+3550+2200+2350+3000-35169.16+6000+1400+6200+2050+7600+1950-24087.89-6060+9800+2600-4332.78+7800+1950+11350+1350+4250+2450-23508.41+4700+1400+3900+2750+9500+1700+9500+1750+6350+2700+10050+1600-13513.56+4900+2000+7700+2200-31409.19+12700+1650+5700+2050-10448+5000+2950-6757.78+4850+2100-31794.82+7500+2200+4950+3200-4441+7100+3300-11553.8-34140.25+4900+2300-7968.78+8200+1900+6000+1550+11300+1800+7200+1550+4200+1650+10900+1350+5700+2300+5650+3550+8750+1600+8350+1400+8850+1900-1109+6400+2800-28936.9+8800+3050-20244.93+5750+2050-101719.71+8120+1700-2280+11150+2900-20457.56+8300+5650+3200+6300+4150-10350.95+8250+2150-10197.53+6150+2200+11250+2350+3150+1750+19650+1400+12850+500-3636+7450+2350+7750+2450+11100+2950+7350+1750+8900+3000-115604.63+7550+2250-4332.78+13800+3000+16550+2100-29652.77+5350+1750+7150+2850+5150+2700+8350+3200-13468+4550+1650+11400+1900-57835.08+7550+3800-10908+10450+2450-26445.77+6600+2650-7000+7550+1100-115+8350+2350+8100+2750+10200+1200+9550+2700+18250+1650+2800+16150+7900+2450+5250+1450+11900+2950+14750+2950+7600+1350+2450+1350+2750+2050+13650+1900+5000+1100+10700+4050+6800+2200+7150+2450-167025.95+6600+2550</f>
        <v>59607.680000000051</v>
      </c>
      <c r="I28" s="10"/>
      <c r="J28" s="10"/>
      <c r="K28" s="7"/>
      <c r="L28" s="7"/>
    </row>
    <row r="29" spans="2:13" x14ac:dyDescent="0.25">
      <c r="B29" s="54" t="s">
        <v>23</v>
      </c>
      <c r="C29" s="55"/>
      <c r="D29" s="55"/>
      <c r="E29" s="55"/>
      <c r="F29" s="56"/>
      <c r="G29" s="20">
        <v>45290</v>
      </c>
      <c r="H29" s="3">
        <f>H30+H31+H32+H33+H35+H36+H34</f>
        <v>67230.100000000006</v>
      </c>
      <c r="I29" s="10"/>
      <c r="J29" s="10"/>
      <c r="K29" s="7"/>
    </row>
    <row r="30" spans="2:13" x14ac:dyDescent="0.25">
      <c r="B30" s="32" t="s">
        <v>10</v>
      </c>
      <c r="C30" s="33"/>
      <c r="D30" s="33"/>
      <c r="E30" s="33"/>
      <c r="F30" s="34"/>
      <c r="G30" s="22"/>
      <c r="H30" s="11">
        <v>0</v>
      </c>
      <c r="I30" s="10"/>
      <c r="J30" s="10"/>
      <c r="K30" s="7"/>
    </row>
    <row r="31" spans="2:13" x14ac:dyDescent="0.25">
      <c r="B31" s="32" t="s">
        <v>13</v>
      </c>
      <c r="C31" s="33"/>
      <c r="D31" s="33"/>
      <c r="E31" s="33"/>
      <c r="F31" s="34"/>
      <c r="G31" s="22"/>
      <c r="H31" s="9">
        <v>0</v>
      </c>
      <c r="I31" s="15"/>
      <c r="J31" s="10"/>
      <c r="K31" s="7"/>
    </row>
    <row r="32" spans="2:13" x14ac:dyDescent="0.25">
      <c r="B32" s="32" t="s">
        <v>19</v>
      </c>
      <c r="C32" s="33"/>
      <c r="D32" s="33"/>
      <c r="E32" s="33"/>
      <c r="F32" s="34"/>
      <c r="G32" s="22"/>
      <c r="H32" s="9">
        <v>54083.33</v>
      </c>
      <c r="I32" s="10"/>
      <c r="J32" s="10"/>
      <c r="K32" s="7"/>
      <c r="L32" s="7"/>
      <c r="M32" s="7"/>
    </row>
    <row r="33" spans="2:12" x14ac:dyDescent="0.25">
      <c r="B33" s="32" t="s">
        <v>21</v>
      </c>
      <c r="C33" s="33"/>
      <c r="D33" s="33"/>
      <c r="E33" s="33"/>
      <c r="F33" s="34"/>
      <c r="G33" s="22"/>
      <c r="H33" s="9">
        <v>0</v>
      </c>
      <c r="I33" s="10"/>
      <c r="J33" s="10"/>
    </row>
    <row r="34" spans="2:12" x14ac:dyDescent="0.25">
      <c r="B34" s="32" t="s">
        <v>11</v>
      </c>
      <c r="C34" s="33"/>
      <c r="D34" s="33"/>
      <c r="E34" s="33"/>
      <c r="F34" s="34"/>
      <c r="G34" s="22"/>
      <c r="H34" s="9">
        <v>0</v>
      </c>
      <c r="I34" s="10"/>
      <c r="J34" s="10"/>
    </row>
    <row r="35" spans="2:12" x14ac:dyDescent="0.25">
      <c r="B35" s="32" t="s">
        <v>22</v>
      </c>
      <c r="C35" s="33"/>
      <c r="D35" s="33"/>
      <c r="E35" s="33"/>
      <c r="F35" s="34"/>
      <c r="G35" s="22"/>
      <c r="H35" s="9">
        <v>0</v>
      </c>
      <c r="I35" s="10"/>
      <c r="J35" s="10"/>
    </row>
    <row r="36" spans="2:12" x14ac:dyDescent="0.25">
      <c r="B36" s="32" t="s">
        <v>34</v>
      </c>
      <c r="C36" s="33"/>
      <c r="D36" s="33"/>
      <c r="E36" s="33"/>
      <c r="F36" s="34"/>
      <c r="G36" s="22"/>
      <c r="H36" s="9">
        <f>13970-10816.68+34976-36158.55+2794+8382</f>
        <v>13146.769999999997</v>
      </c>
      <c r="I36" s="10"/>
      <c r="J36" s="10"/>
    </row>
    <row r="37" spans="2:12" x14ac:dyDescent="0.25">
      <c r="B37" s="35" t="s">
        <v>24</v>
      </c>
      <c r="C37" s="36"/>
      <c r="D37" s="36"/>
      <c r="E37" s="36"/>
      <c r="F37" s="37"/>
      <c r="G37" s="23">
        <v>45290</v>
      </c>
      <c r="H37" s="4">
        <f>SUM(H38:H49)</f>
        <v>2719106.87</v>
      </c>
      <c r="I37" s="10"/>
      <c r="J37" s="10"/>
    </row>
    <row r="38" spans="2:12" x14ac:dyDescent="0.25">
      <c r="B38" s="32" t="s">
        <v>10</v>
      </c>
      <c r="C38" s="33"/>
      <c r="D38" s="33"/>
      <c r="E38" s="33"/>
      <c r="F38" s="34"/>
      <c r="G38" s="21"/>
      <c r="H38" s="11">
        <v>0</v>
      </c>
      <c r="I38" s="10"/>
      <c r="J38" s="10"/>
    </row>
    <row r="39" spans="2:12" x14ac:dyDescent="0.25">
      <c r="B39" s="32" t="s">
        <v>11</v>
      </c>
      <c r="C39" s="33"/>
      <c r="D39" s="33"/>
      <c r="E39" s="33"/>
      <c r="F39" s="34"/>
      <c r="G39" s="21"/>
      <c r="H39" s="11">
        <v>0</v>
      </c>
      <c r="I39" s="10"/>
      <c r="J39" s="10"/>
    </row>
    <row r="40" spans="2:12" x14ac:dyDescent="0.25">
      <c r="B40" s="32" t="s">
        <v>12</v>
      </c>
      <c r="C40" s="33"/>
      <c r="D40" s="33"/>
      <c r="E40" s="33"/>
      <c r="F40" s="34"/>
      <c r="G40" s="21"/>
      <c r="H40" s="11">
        <v>0</v>
      </c>
      <c r="I40" s="10"/>
      <c r="J40" s="10"/>
    </row>
    <row r="41" spans="2:12" x14ac:dyDescent="0.25">
      <c r="B41" s="32" t="s">
        <v>13</v>
      </c>
      <c r="C41" s="33"/>
      <c r="D41" s="33"/>
      <c r="E41" s="33"/>
      <c r="F41" s="34"/>
      <c r="G41" s="21"/>
      <c r="H41" s="11">
        <v>0</v>
      </c>
      <c r="I41" s="10"/>
      <c r="J41" s="10"/>
      <c r="L41" s="7"/>
    </row>
    <row r="42" spans="2:12" x14ac:dyDescent="0.25">
      <c r="B42" s="32" t="s">
        <v>14</v>
      </c>
      <c r="C42" s="33"/>
      <c r="D42" s="33"/>
      <c r="E42" s="33"/>
      <c r="F42" s="34"/>
      <c r="G42" s="21"/>
      <c r="H42" s="11">
        <v>0</v>
      </c>
      <c r="I42" s="10"/>
      <c r="J42" s="10"/>
      <c r="L42" s="7"/>
    </row>
    <row r="43" spans="2:12" x14ac:dyDescent="0.25">
      <c r="B43" s="32" t="s">
        <v>15</v>
      </c>
      <c r="C43" s="33"/>
      <c r="D43" s="33"/>
      <c r="E43" s="33"/>
      <c r="F43" s="34"/>
      <c r="G43" s="21"/>
      <c r="H43" s="9">
        <v>0</v>
      </c>
      <c r="I43" s="10"/>
      <c r="J43" s="10"/>
    </row>
    <row r="44" spans="2:12" x14ac:dyDescent="0.25">
      <c r="B44" s="32" t="s">
        <v>16</v>
      </c>
      <c r="C44" s="33"/>
      <c r="D44" s="33"/>
      <c r="E44" s="33"/>
      <c r="F44" s="34"/>
      <c r="G44" s="21"/>
      <c r="H44" s="9">
        <v>0</v>
      </c>
      <c r="I44" s="10"/>
      <c r="J44" s="10"/>
      <c r="L44" s="7"/>
    </row>
    <row r="45" spans="2:12" x14ac:dyDescent="0.25">
      <c r="B45" s="32" t="s">
        <v>17</v>
      </c>
      <c r="C45" s="33"/>
      <c r="D45" s="33"/>
      <c r="E45" s="33"/>
      <c r="F45" s="34"/>
      <c r="G45" s="21"/>
      <c r="H45" s="9">
        <f>192859.2+261901.6</f>
        <v>454760.80000000005</v>
      </c>
      <c r="I45" s="10"/>
      <c r="J45" s="10"/>
    </row>
    <row r="46" spans="2:12" x14ac:dyDescent="0.25">
      <c r="B46" s="32" t="s">
        <v>18</v>
      </c>
      <c r="C46" s="33"/>
      <c r="D46" s="33"/>
      <c r="E46" s="33"/>
      <c r="F46" s="34"/>
      <c r="G46" s="21"/>
      <c r="H46" s="9">
        <v>1080570.3600000001</v>
      </c>
      <c r="I46" s="10"/>
      <c r="J46" s="10"/>
    </row>
    <row r="47" spans="2:12" x14ac:dyDescent="0.25">
      <c r="B47" s="32" t="s">
        <v>19</v>
      </c>
      <c r="C47" s="33"/>
      <c r="D47" s="33"/>
      <c r="E47" s="33"/>
      <c r="F47" s="34"/>
      <c r="G47" s="21"/>
      <c r="H47" s="9">
        <f>1086814.19+96961.52</f>
        <v>1183775.71</v>
      </c>
      <c r="I47" s="10"/>
      <c r="J47" s="10"/>
    </row>
    <row r="48" spans="2:12" x14ac:dyDescent="0.25">
      <c r="B48" s="32" t="s">
        <v>21</v>
      </c>
      <c r="C48" s="33"/>
      <c r="D48" s="33"/>
      <c r="E48" s="33"/>
      <c r="F48" s="34"/>
      <c r="G48" s="21"/>
      <c r="H48" s="9">
        <v>0</v>
      </c>
      <c r="I48" s="10"/>
      <c r="J48" s="10"/>
    </row>
    <row r="49" spans="2:12" x14ac:dyDescent="0.25">
      <c r="B49" s="32" t="s">
        <v>22</v>
      </c>
      <c r="C49" s="33"/>
      <c r="D49" s="33"/>
      <c r="E49" s="33"/>
      <c r="F49" s="34"/>
      <c r="G49" s="21"/>
      <c r="H49" s="9">
        <v>0</v>
      </c>
      <c r="I49" s="10"/>
      <c r="J49" s="10"/>
      <c r="K49" s="7"/>
    </row>
    <row r="50" spans="2:12" x14ac:dyDescent="0.25">
      <c r="B50" s="35" t="s">
        <v>25</v>
      </c>
      <c r="C50" s="36"/>
      <c r="D50" s="36"/>
      <c r="E50" s="36"/>
      <c r="F50" s="37"/>
      <c r="G50" s="23">
        <v>45290</v>
      </c>
      <c r="H50" s="4">
        <f>SUM(H51:H56)</f>
        <v>57739.1</v>
      </c>
      <c r="I50" s="10"/>
      <c r="J50" s="10"/>
    </row>
    <row r="51" spans="2:12" x14ac:dyDescent="0.25">
      <c r="B51" s="32" t="s">
        <v>10</v>
      </c>
      <c r="C51" s="33"/>
      <c r="D51" s="33"/>
      <c r="E51" s="33"/>
      <c r="F51" s="34"/>
      <c r="G51" s="22"/>
      <c r="H51" s="11">
        <v>0</v>
      </c>
      <c r="I51" s="10"/>
      <c r="J51" s="10"/>
    </row>
    <row r="52" spans="2:12" x14ac:dyDescent="0.25">
      <c r="B52" s="32" t="s">
        <v>13</v>
      </c>
      <c r="C52" s="33"/>
      <c r="D52" s="33"/>
      <c r="E52" s="33"/>
      <c r="F52" s="34"/>
      <c r="G52" s="22"/>
      <c r="H52" s="11">
        <v>0</v>
      </c>
      <c r="I52" s="10"/>
      <c r="J52" s="10"/>
    </row>
    <row r="53" spans="2:12" x14ac:dyDescent="0.25">
      <c r="B53" s="32" t="s">
        <v>19</v>
      </c>
      <c r="C53" s="33"/>
      <c r="D53" s="33"/>
      <c r="E53" s="33"/>
      <c r="F53" s="34"/>
      <c r="G53" s="22"/>
      <c r="H53" s="9">
        <v>57739.1</v>
      </c>
      <c r="I53" s="10"/>
      <c r="J53" s="10"/>
    </row>
    <row r="54" spans="2:12" x14ac:dyDescent="0.25">
      <c r="B54" s="32" t="s">
        <v>21</v>
      </c>
      <c r="C54" s="33"/>
      <c r="D54" s="33"/>
      <c r="E54" s="33"/>
      <c r="F54" s="34"/>
      <c r="G54" s="22"/>
      <c r="H54" s="2">
        <v>0</v>
      </c>
      <c r="I54" s="10"/>
      <c r="J54" s="10"/>
      <c r="K54" s="7"/>
    </row>
    <row r="55" spans="2:12" x14ac:dyDescent="0.25">
      <c r="B55" s="32" t="s">
        <v>11</v>
      </c>
      <c r="C55" s="33"/>
      <c r="D55" s="33"/>
      <c r="E55" s="33"/>
      <c r="F55" s="34"/>
      <c r="G55" s="22"/>
      <c r="H55" s="2">
        <v>0</v>
      </c>
      <c r="I55" s="10"/>
      <c r="J55" s="10"/>
    </row>
    <row r="56" spans="2:12" x14ac:dyDescent="0.25">
      <c r="B56" s="32" t="s">
        <v>22</v>
      </c>
      <c r="C56" s="33"/>
      <c r="D56" s="33"/>
      <c r="E56" s="33"/>
      <c r="F56" s="34"/>
      <c r="G56" s="22"/>
      <c r="H56" s="2">
        <v>0</v>
      </c>
      <c r="I56" s="10"/>
      <c r="J56" s="10"/>
    </row>
    <row r="57" spans="2:12" x14ac:dyDescent="0.25">
      <c r="B57" s="41" t="s">
        <v>26</v>
      </c>
      <c r="C57" s="42"/>
      <c r="D57" s="42"/>
      <c r="E57" s="42"/>
      <c r="F57" s="43"/>
      <c r="G57" s="24">
        <v>45290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+16997.1+2039.1-0.13-19036.2+1.69+106493.94-106493.94+5318.18-5318.18+2506.65+246208.64-248715.29+820000+49000+1296-50296</f>
        <v>824535.04999999888</v>
      </c>
      <c r="I57" s="10"/>
      <c r="L57" s="7"/>
    </row>
    <row r="58" spans="2:12" x14ac:dyDescent="0.25">
      <c r="B58" s="32" t="s">
        <v>27</v>
      </c>
      <c r="C58" s="33"/>
      <c r="D58" s="33"/>
      <c r="E58" s="33"/>
      <c r="F58" s="34"/>
      <c r="G58" s="22"/>
      <c r="H58" s="2">
        <v>0</v>
      </c>
      <c r="I58" s="10"/>
      <c r="J58" s="10"/>
    </row>
    <row r="59" spans="2:12" x14ac:dyDescent="0.25">
      <c r="B59" s="38" t="s">
        <v>28</v>
      </c>
      <c r="C59" s="39"/>
      <c r="D59" s="39"/>
      <c r="E59" s="39"/>
      <c r="F59" s="40"/>
      <c r="G59" s="22"/>
      <c r="H59" s="6">
        <f>H14+H29-H37-H50+H57-H58</f>
        <v>894066.34999999928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35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B63" s="27" t="s">
        <v>36</v>
      </c>
      <c r="C63" s="28">
        <v>54083.33</v>
      </c>
      <c r="D63" s="29" t="s">
        <v>54</v>
      </c>
    </row>
    <row r="64" spans="2:12" x14ac:dyDescent="0.25">
      <c r="B64" s="31" t="s">
        <v>114</v>
      </c>
      <c r="C64" s="30">
        <f>SUM(C63:C63)</f>
        <v>54083.33</v>
      </c>
      <c r="D64" s="29"/>
    </row>
    <row r="65" spans="2:4" x14ac:dyDescent="0.25">
      <c r="B65" s="27" t="s">
        <v>36</v>
      </c>
      <c r="C65" s="28">
        <v>3655.77</v>
      </c>
      <c r="D65" s="29" t="s">
        <v>54</v>
      </c>
    </row>
    <row r="66" spans="2:4" x14ac:dyDescent="0.25">
      <c r="B66" s="31" t="s">
        <v>115</v>
      </c>
      <c r="C66" s="30">
        <f>SUM(C65:C65)</f>
        <v>3655.77</v>
      </c>
      <c r="D66" s="29"/>
    </row>
    <row r="67" spans="2:4" x14ac:dyDescent="0.25">
      <c r="B67" s="27" t="s">
        <v>37</v>
      </c>
      <c r="C67" s="28">
        <v>6922.8</v>
      </c>
      <c r="D67" s="29" t="s">
        <v>55</v>
      </c>
    </row>
    <row r="68" spans="2:4" x14ac:dyDescent="0.25">
      <c r="B68" s="27" t="s">
        <v>38</v>
      </c>
      <c r="C68" s="28">
        <v>6012</v>
      </c>
      <c r="D68" s="29" t="s">
        <v>56</v>
      </c>
    </row>
    <row r="69" spans="2:4" x14ac:dyDescent="0.25">
      <c r="B69" s="27" t="s">
        <v>38</v>
      </c>
      <c r="C69" s="28">
        <v>4290</v>
      </c>
      <c r="D69" s="29" t="s">
        <v>57</v>
      </c>
    </row>
    <row r="70" spans="2:4" x14ac:dyDescent="0.25">
      <c r="B70" s="27" t="s">
        <v>38</v>
      </c>
      <c r="C70" s="28">
        <v>48150.9</v>
      </c>
      <c r="D70" s="29" t="s">
        <v>58</v>
      </c>
    </row>
    <row r="71" spans="2:4" x14ac:dyDescent="0.25">
      <c r="B71" s="27" t="s">
        <v>38</v>
      </c>
      <c r="C71" s="28">
        <v>18489.599999999999</v>
      </c>
      <c r="D71" s="29" t="s">
        <v>59</v>
      </c>
    </row>
    <row r="72" spans="2:4" x14ac:dyDescent="0.25">
      <c r="B72" s="27" t="s">
        <v>38</v>
      </c>
      <c r="C72" s="28">
        <v>1790.4</v>
      </c>
      <c r="D72" s="29" t="s">
        <v>60</v>
      </c>
    </row>
    <row r="73" spans="2:4" x14ac:dyDescent="0.25">
      <c r="B73" s="27" t="s">
        <v>38</v>
      </c>
      <c r="C73" s="28">
        <v>35750</v>
      </c>
      <c r="D73" s="29" t="s">
        <v>61</v>
      </c>
    </row>
    <row r="74" spans="2:4" x14ac:dyDescent="0.25">
      <c r="B74" s="27" t="s">
        <v>39</v>
      </c>
      <c r="C74" s="28">
        <v>71453.5</v>
      </c>
      <c r="D74" s="29" t="s">
        <v>62</v>
      </c>
    </row>
    <row r="75" spans="2:4" x14ac:dyDescent="0.25">
      <c r="B75" s="31" t="s">
        <v>116</v>
      </c>
      <c r="C75" s="30">
        <f>SUM(C67:C74)</f>
        <v>192859.19999999998</v>
      </c>
      <c r="D75" s="29"/>
    </row>
    <row r="76" spans="2:4" x14ac:dyDescent="0.25">
      <c r="B76" s="27" t="s">
        <v>40</v>
      </c>
      <c r="C76" s="28">
        <v>36890.400000000001</v>
      </c>
      <c r="D76" s="29" t="s">
        <v>63</v>
      </c>
    </row>
    <row r="77" spans="2:4" x14ac:dyDescent="0.25">
      <c r="B77" s="27" t="s">
        <v>40</v>
      </c>
      <c r="C77" s="28">
        <v>8250</v>
      </c>
      <c r="D77" s="29" t="s">
        <v>64</v>
      </c>
    </row>
    <row r="78" spans="2:4" x14ac:dyDescent="0.25">
      <c r="B78" s="27" t="s">
        <v>38</v>
      </c>
      <c r="C78" s="28">
        <v>13508.4</v>
      </c>
      <c r="D78" s="29" t="s">
        <v>65</v>
      </c>
    </row>
    <row r="79" spans="2:4" x14ac:dyDescent="0.25">
      <c r="B79" s="27" t="s">
        <v>38</v>
      </c>
      <c r="C79" s="28">
        <v>29230.799999999999</v>
      </c>
      <c r="D79" s="29" t="s">
        <v>66</v>
      </c>
    </row>
    <row r="80" spans="2:4" x14ac:dyDescent="0.25">
      <c r="B80" s="27" t="s">
        <v>38</v>
      </c>
      <c r="C80" s="28">
        <v>51442</v>
      </c>
      <c r="D80" s="29" t="s">
        <v>67</v>
      </c>
    </row>
    <row r="81" spans="2:4" x14ac:dyDescent="0.25">
      <c r="B81" s="27" t="s">
        <v>38</v>
      </c>
      <c r="C81" s="28">
        <v>43392</v>
      </c>
      <c r="D81" s="29" t="s">
        <v>68</v>
      </c>
    </row>
    <row r="82" spans="2:4" x14ac:dyDescent="0.25">
      <c r="B82" s="27" t="s">
        <v>38</v>
      </c>
      <c r="C82" s="28">
        <v>19320</v>
      </c>
      <c r="D82" s="29" t="s">
        <v>69</v>
      </c>
    </row>
    <row r="83" spans="2:4" x14ac:dyDescent="0.25">
      <c r="B83" s="27" t="s">
        <v>38</v>
      </c>
      <c r="C83" s="28">
        <v>20496</v>
      </c>
      <c r="D83" s="29" t="s">
        <v>70</v>
      </c>
    </row>
    <row r="84" spans="2:4" x14ac:dyDescent="0.25">
      <c r="B84" s="27" t="s">
        <v>41</v>
      </c>
      <c r="C84" s="28">
        <v>26772</v>
      </c>
      <c r="D84" s="29" t="s">
        <v>71</v>
      </c>
    </row>
    <row r="85" spans="2:4" x14ac:dyDescent="0.25">
      <c r="B85" s="27" t="s">
        <v>41</v>
      </c>
      <c r="C85" s="28">
        <v>12600</v>
      </c>
      <c r="D85" s="29" t="s">
        <v>72</v>
      </c>
    </row>
    <row r="86" spans="2:4" x14ac:dyDescent="0.25">
      <c r="B86" s="31" t="s">
        <v>116</v>
      </c>
      <c r="C86" s="30">
        <f>SUM(C76:C85)</f>
        <v>261901.6</v>
      </c>
      <c r="D86" s="29"/>
    </row>
    <row r="87" spans="2:4" x14ac:dyDescent="0.25">
      <c r="B87" s="27" t="s">
        <v>42</v>
      </c>
      <c r="C87" s="28">
        <v>28795.17</v>
      </c>
      <c r="D87" s="29" t="s">
        <v>73</v>
      </c>
    </row>
    <row r="88" spans="2:4" x14ac:dyDescent="0.25">
      <c r="B88" s="27" t="s">
        <v>43</v>
      </c>
      <c r="C88" s="28">
        <v>601286.23</v>
      </c>
      <c r="D88" s="29" t="s">
        <v>74</v>
      </c>
    </row>
    <row r="89" spans="2:4" x14ac:dyDescent="0.25">
      <c r="B89" s="27" t="s">
        <v>44</v>
      </c>
      <c r="C89" s="28">
        <v>298611.7</v>
      </c>
      <c r="D89" s="29" t="s">
        <v>75</v>
      </c>
    </row>
    <row r="90" spans="2:4" x14ac:dyDescent="0.25">
      <c r="B90" s="27" t="s">
        <v>44</v>
      </c>
      <c r="C90" s="28">
        <v>151877.26</v>
      </c>
      <c r="D90" s="29" t="s">
        <v>76</v>
      </c>
    </row>
    <row r="91" spans="2:4" x14ac:dyDescent="0.25">
      <c r="B91" s="31" t="s">
        <v>117</v>
      </c>
      <c r="C91" s="30">
        <f>SUM(C87:C90)</f>
        <v>1080570.3600000001</v>
      </c>
      <c r="D91" s="29"/>
    </row>
    <row r="92" spans="2:4" x14ac:dyDescent="0.25">
      <c r="B92" s="27" t="s">
        <v>45</v>
      </c>
      <c r="C92" s="28">
        <v>5000</v>
      </c>
      <c r="D92" s="29" t="s">
        <v>77</v>
      </c>
    </row>
    <row r="93" spans="2:4" x14ac:dyDescent="0.25">
      <c r="B93" s="27" t="s">
        <v>46</v>
      </c>
      <c r="C93" s="28">
        <v>184851</v>
      </c>
      <c r="D93" s="29" t="s">
        <v>78</v>
      </c>
    </row>
    <row r="94" spans="2:4" x14ac:dyDescent="0.25">
      <c r="B94" s="27" t="s">
        <v>46</v>
      </c>
      <c r="C94" s="28">
        <v>297536.05</v>
      </c>
      <c r="D94" s="29" t="s">
        <v>79</v>
      </c>
    </row>
    <row r="95" spans="2:4" x14ac:dyDescent="0.25">
      <c r="B95" s="27" t="s">
        <v>46</v>
      </c>
      <c r="C95" s="28">
        <v>72200.87</v>
      </c>
      <c r="D95" s="29" t="s">
        <v>80</v>
      </c>
    </row>
    <row r="96" spans="2:4" x14ac:dyDescent="0.25">
      <c r="B96" s="27" t="s">
        <v>46</v>
      </c>
      <c r="C96" s="28">
        <v>6378.88</v>
      </c>
      <c r="D96" s="29" t="s">
        <v>81</v>
      </c>
    </row>
    <row r="97" spans="2:4" x14ac:dyDescent="0.25">
      <c r="B97" s="27" t="s">
        <v>46</v>
      </c>
      <c r="C97" s="28">
        <v>1483.08</v>
      </c>
      <c r="D97" s="29" t="s">
        <v>82</v>
      </c>
    </row>
    <row r="98" spans="2:4" x14ac:dyDescent="0.25">
      <c r="B98" s="27" t="s">
        <v>29</v>
      </c>
      <c r="C98" s="28">
        <v>16800</v>
      </c>
      <c r="D98" s="29" t="s">
        <v>83</v>
      </c>
    </row>
    <row r="99" spans="2:4" x14ac:dyDescent="0.25">
      <c r="B99" s="27" t="s">
        <v>29</v>
      </c>
      <c r="C99" s="28">
        <v>14220</v>
      </c>
      <c r="D99" s="29" t="s">
        <v>84</v>
      </c>
    </row>
    <row r="100" spans="2:4" x14ac:dyDescent="0.25">
      <c r="B100" s="27" t="s">
        <v>29</v>
      </c>
      <c r="C100" s="28">
        <v>8480</v>
      </c>
      <c r="D100" s="29" t="s">
        <v>85</v>
      </c>
    </row>
    <row r="101" spans="2:4" x14ac:dyDescent="0.25">
      <c r="B101" s="27" t="s">
        <v>29</v>
      </c>
      <c r="C101" s="28">
        <v>2010</v>
      </c>
      <c r="D101" s="29" t="s">
        <v>86</v>
      </c>
    </row>
    <row r="102" spans="2:4" x14ac:dyDescent="0.25">
      <c r="B102" s="27" t="s">
        <v>29</v>
      </c>
      <c r="C102" s="28">
        <v>15560</v>
      </c>
      <c r="D102" s="29" t="s">
        <v>87</v>
      </c>
    </row>
    <row r="103" spans="2:4" x14ac:dyDescent="0.25">
      <c r="B103" s="27" t="s">
        <v>38</v>
      </c>
      <c r="C103" s="28">
        <v>21360</v>
      </c>
      <c r="D103" s="29" t="s">
        <v>88</v>
      </c>
    </row>
    <row r="104" spans="2:4" x14ac:dyDescent="0.25">
      <c r="B104" s="27" t="s">
        <v>38</v>
      </c>
      <c r="C104" s="28">
        <v>3530</v>
      </c>
      <c r="D104" s="29" t="s">
        <v>89</v>
      </c>
    </row>
    <row r="105" spans="2:4" x14ac:dyDescent="0.25">
      <c r="B105" s="27" t="s">
        <v>47</v>
      </c>
      <c r="C105" s="28">
        <v>3800</v>
      </c>
      <c r="D105" s="29" t="s">
        <v>90</v>
      </c>
    </row>
    <row r="106" spans="2:4" x14ac:dyDescent="0.25">
      <c r="B106" s="27" t="s">
        <v>48</v>
      </c>
      <c r="C106" s="28">
        <v>7000</v>
      </c>
      <c r="D106" s="29" t="s">
        <v>91</v>
      </c>
    </row>
    <row r="107" spans="2:4" x14ac:dyDescent="0.25">
      <c r="B107" s="27" t="s">
        <v>48</v>
      </c>
      <c r="C107" s="28">
        <v>11420</v>
      </c>
      <c r="D107" s="29" t="s">
        <v>92</v>
      </c>
    </row>
    <row r="108" spans="2:4" x14ac:dyDescent="0.25">
      <c r="B108" s="27" t="s">
        <v>32</v>
      </c>
      <c r="C108" s="28">
        <v>900</v>
      </c>
      <c r="D108" s="29" t="s">
        <v>93</v>
      </c>
    </row>
    <row r="109" spans="2:4" x14ac:dyDescent="0.25">
      <c r="B109" s="27" t="s">
        <v>49</v>
      </c>
      <c r="C109" s="28">
        <v>8000</v>
      </c>
      <c r="D109" s="29" t="s">
        <v>94</v>
      </c>
    </row>
    <row r="110" spans="2:4" x14ac:dyDescent="0.25">
      <c r="B110" s="27" t="s">
        <v>49</v>
      </c>
      <c r="C110" s="28">
        <v>18000</v>
      </c>
      <c r="D110" s="29" t="s">
        <v>95</v>
      </c>
    </row>
    <row r="111" spans="2:4" x14ac:dyDescent="0.25">
      <c r="B111" s="27" t="s">
        <v>49</v>
      </c>
      <c r="C111" s="28">
        <v>6000</v>
      </c>
      <c r="D111" s="29" t="s">
        <v>96</v>
      </c>
    </row>
    <row r="112" spans="2:4" x14ac:dyDescent="0.25">
      <c r="B112" s="27" t="s">
        <v>49</v>
      </c>
      <c r="C112" s="28">
        <v>1000</v>
      </c>
      <c r="D112" s="29" t="s">
        <v>97</v>
      </c>
    </row>
    <row r="113" spans="2:4" x14ac:dyDescent="0.25">
      <c r="B113" s="27" t="s">
        <v>49</v>
      </c>
      <c r="C113" s="28">
        <v>4000</v>
      </c>
      <c r="D113" s="29" t="s">
        <v>98</v>
      </c>
    </row>
    <row r="114" spans="2:4" x14ac:dyDescent="0.25">
      <c r="B114" s="27" t="s">
        <v>49</v>
      </c>
      <c r="C114" s="28">
        <v>4500</v>
      </c>
      <c r="D114" s="29" t="s">
        <v>99</v>
      </c>
    </row>
    <row r="115" spans="2:4" x14ac:dyDescent="0.25">
      <c r="B115" s="27" t="s">
        <v>49</v>
      </c>
      <c r="C115" s="28">
        <v>1500</v>
      </c>
      <c r="D115" s="29" t="s">
        <v>100</v>
      </c>
    </row>
    <row r="116" spans="2:4" x14ac:dyDescent="0.25">
      <c r="B116" s="27" t="s">
        <v>49</v>
      </c>
      <c r="C116" s="28">
        <v>6000</v>
      </c>
      <c r="D116" s="29" t="s">
        <v>101</v>
      </c>
    </row>
    <row r="117" spans="2:4" x14ac:dyDescent="0.25">
      <c r="B117" s="27" t="s">
        <v>50</v>
      </c>
      <c r="C117" s="28">
        <v>5940</v>
      </c>
      <c r="D117" s="29" t="s">
        <v>102</v>
      </c>
    </row>
    <row r="118" spans="2:4" x14ac:dyDescent="0.25">
      <c r="B118" s="27" t="s">
        <v>45</v>
      </c>
      <c r="C118" s="28">
        <v>5000</v>
      </c>
      <c r="D118" s="29" t="s">
        <v>103</v>
      </c>
    </row>
    <row r="119" spans="2:4" x14ac:dyDescent="0.25">
      <c r="B119" s="27" t="s">
        <v>51</v>
      </c>
      <c r="C119" s="28">
        <v>6000</v>
      </c>
      <c r="D119" s="29" t="s">
        <v>104</v>
      </c>
    </row>
    <row r="120" spans="2:4" x14ac:dyDescent="0.25">
      <c r="B120" s="27" t="s">
        <v>30</v>
      </c>
      <c r="C120" s="28">
        <v>168000</v>
      </c>
      <c r="D120" s="29" t="s">
        <v>105</v>
      </c>
    </row>
    <row r="121" spans="2:4" x14ac:dyDescent="0.25">
      <c r="B121" s="27" t="s">
        <v>31</v>
      </c>
      <c r="C121" s="28">
        <v>60114.77</v>
      </c>
      <c r="D121" s="29" t="s">
        <v>106</v>
      </c>
    </row>
    <row r="122" spans="2:4" x14ac:dyDescent="0.25">
      <c r="B122" s="27" t="s">
        <v>31</v>
      </c>
      <c r="C122" s="28">
        <v>60114.77</v>
      </c>
      <c r="D122" s="29" t="s">
        <v>106</v>
      </c>
    </row>
    <row r="123" spans="2:4" x14ac:dyDescent="0.25">
      <c r="B123" s="27" t="s">
        <v>31</v>
      </c>
      <c r="C123" s="28">
        <v>60114.77</v>
      </c>
      <c r="D123" s="29" t="s">
        <v>106</v>
      </c>
    </row>
    <row r="124" spans="2:4" x14ac:dyDescent="0.25">
      <c r="B124" s="27" t="s">
        <v>52</v>
      </c>
      <c r="C124" s="28">
        <v>19762.5</v>
      </c>
      <c r="D124" s="29" t="s">
        <v>107</v>
      </c>
    </row>
    <row r="125" spans="2:4" x14ac:dyDescent="0.25">
      <c r="B125" s="27" t="s">
        <v>52</v>
      </c>
      <c r="C125" s="28">
        <v>13509.63</v>
      </c>
      <c r="D125" s="29" t="s">
        <v>108</v>
      </c>
    </row>
    <row r="126" spans="2:4" x14ac:dyDescent="0.25">
      <c r="B126" s="27" t="s">
        <v>53</v>
      </c>
      <c r="C126" s="28">
        <v>27807.48</v>
      </c>
      <c r="D126" s="29" t="s">
        <v>109</v>
      </c>
    </row>
    <row r="127" spans="2:4" x14ac:dyDescent="0.25">
      <c r="B127" s="27" t="s">
        <v>53</v>
      </c>
      <c r="C127" s="28">
        <v>23799.67</v>
      </c>
      <c r="D127" s="29" t="s">
        <v>110</v>
      </c>
    </row>
    <row r="128" spans="2:4" x14ac:dyDescent="0.25">
      <c r="B128" s="27" t="s">
        <v>53</v>
      </c>
      <c r="C128" s="28">
        <v>5881.24</v>
      </c>
      <c r="D128" s="29" t="s">
        <v>111</v>
      </c>
    </row>
    <row r="129" spans="2:5" x14ac:dyDescent="0.25">
      <c r="B129" s="27" t="s">
        <v>53</v>
      </c>
      <c r="C129" s="28">
        <v>3351.72</v>
      </c>
      <c r="D129" s="29" t="s">
        <v>112</v>
      </c>
    </row>
    <row r="130" spans="2:5" x14ac:dyDescent="0.25">
      <c r="B130" s="27" t="s">
        <v>53</v>
      </c>
      <c r="C130" s="28">
        <v>2849.28</v>
      </c>
      <c r="D130" s="29" t="s">
        <v>113</v>
      </c>
    </row>
    <row r="131" spans="2:5" x14ac:dyDescent="0.25">
      <c r="B131" s="31" t="s">
        <v>118</v>
      </c>
      <c r="C131" s="30">
        <f>SUM(C92:C130)</f>
        <v>1183775.7099999997</v>
      </c>
      <c r="D131" s="29"/>
      <c r="E131" s="7"/>
    </row>
    <row r="132" spans="2:5" x14ac:dyDescent="0.25">
      <c r="E132" s="7"/>
    </row>
    <row r="133" spans="2:5" x14ac:dyDescent="0.25">
      <c r="E133" s="7"/>
    </row>
    <row r="134" spans="2:5" x14ac:dyDescent="0.25">
      <c r="E134" s="7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smiljka</cp:lastModifiedBy>
  <cp:revision/>
  <cp:lastPrinted>2021-11-18T07:15:58Z</cp:lastPrinted>
  <dcterms:created xsi:type="dcterms:W3CDTF">2018-11-15T09:32:50Z</dcterms:created>
  <dcterms:modified xsi:type="dcterms:W3CDTF">2023-01-04T10:11:36Z</dcterms:modified>
  <cp:category/>
  <cp:contentStatus/>
</cp:coreProperties>
</file>